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300"/>
  </bookViews>
  <sheets>
    <sheet name="FORM" sheetId="1" r:id="rId1"/>
    <sheet name="sample" sheetId="2" r:id="rId2"/>
  </sheets>
  <calcPr calcId="162913"/>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48" i="2"/>
  <c r="F47"/>
  <c r="F46"/>
  <c r="F45"/>
  <c r="F44"/>
  <c r="F43"/>
  <c r="F42"/>
  <c r="F41"/>
  <c r="D38"/>
  <c r="D24" s="1"/>
  <c r="F37"/>
  <c r="F36"/>
  <c r="F35"/>
  <c r="F34"/>
  <c r="F33"/>
  <c r="F32"/>
  <c r="F31"/>
  <c r="D25"/>
  <c r="D10"/>
  <c r="F20" s="1"/>
  <c r="F9"/>
  <c r="H9" s="1"/>
  <c r="F8"/>
  <c r="H8" s="1"/>
  <c r="F48" l="1"/>
  <c r="F25" s="1"/>
  <c r="H25" s="1"/>
  <c r="D26"/>
  <c r="F19"/>
  <c r="F21" s="1"/>
  <c r="F38"/>
  <c r="F24" s="1"/>
  <c r="F10"/>
  <c r="H10"/>
  <c r="D14"/>
  <c r="F42" i="1"/>
  <c r="F43"/>
  <c r="F44"/>
  <c r="F45"/>
  <c r="F46"/>
  <c r="F47"/>
  <c r="F41"/>
  <c r="F32"/>
  <c r="F33"/>
  <c r="F34"/>
  <c r="F35"/>
  <c r="F36"/>
  <c r="F37"/>
  <c r="F31"/>
  <c r="F26" i="2" l="1"/>
  <c r="H26" s="1"/>
  <c r="H24"/>
  <c r="H14"/>
  <c r="D28"/>
  <c r="H21"/>
  <c r="F9" i="1"/>
  <c r="H9" s="1"/>
  <c r="F8"/>
  <c r="H8" s="1"/>
  <c r="D10"/>
  <c r="F10" s="1"/>
  <c r="D38"/>
  <c r="D24" s="1"/>
  <c r="F38"/>
  <c r="F24" s="1"/>
  <c r="D48"/>
  <c r="D25" s="1"/>
  <c r="F48"/>
  <c r="F25" s="1"/>
  <c r="F28" i="2" l="1"/>
  <c r="H28" s="1"/>
  <c r="I28" s="1"/>
  <c r="H25" i="1"/>
  <c r="F26"/>
  <c r="D26"/>
  <c r="H10"/>
  <c r="F19"/>
  <c r="F20"/>
  <c r="H24"/>
  <c r="D14"/>
  <c r="H26" l="1"/>
  <c r="F21"/>
  <c r="D28"/>
  <c r="H14"/>
  <c r="H21" l="1"/>
  <c r="F28"/>
  <c r="H28" s="1"/>
  <c r="I28" s="1"/>
</calcChain>
</file>

<file path=xl/sharedStrings.xml><?xml version="1.0" encoding="utf-8"?>
<sst xmlns="http://schemas.openxmlformats.org/spreadsheetml/2006/main" count="123" uniqueCount="49">
  <si>
    <t xml:space="preserve">Total County Wide Charge </t>
  </si>
  <si>
    <t>Maintained/10% Increase/CBC</t>
  </si>
  <si>
    <t>Under New System (as Proposed)</t>
  </si>
  <si>
    <t>Current System</t>
  </si>
  <si>
    <t xml:space="preserve">Total Township Wide Charge </t>
  </si>
  <si>
    <t>Grand Total (Per Unit)</t>
  </si>
  <si>
    <t>Total DC</t>
  </si>
  <si>
    <t xml:space="preserve">DC ($/Unit -SDU) </t>
  </si>
  <si>
    <t xml:space="preserve">DC's </t>
  </si>
  <si>
    <t>Total CBC</t>
  </si>
  <si>
    <t>n.a.</t>
  </si>
  <si>
    <t xml:space="preserve">Community Benefits Charge </t>
  </si>
  <si>
    <t xml:space="preserve">Assuming full 5% cap is justified in CBC Study </t>
  </si>
  <si>
    <t xml:space="preserve">5% of land value </t>
  </si>
  <si>
    <t>Community Benefits Charge</t>
  </si>
  <si>
    <t xml:space="preserve">Assuming full 10% cap is justified in CBC Study </t>
  </si>
  <si>
    <t>10 % of land value</t>
  </si>
  <si>
    <t xml:space="preserve">Value of Parkland Dedication </t>
  </si>
  <si>
    <t>Parkland Dedication</t>
  </si>
  <si>
    <t>Parkland Dedication / Cash-in-Lieu</t>
  </si>
  <si>
    <t xml:space="preserve">Total Lot Value </t>
  </si>
  <si>
    <t>Size of Lot (Feet)</t>
  </si>
  <si>
    <t>Value of Lot (Per Front-Foot)</t>
  </si>
  <si>
    <t xml:space="preserve">Low Density </t>
  </si>
  <si>
    <t xml:space="preserve">Difference </t>
  </si>
  <si>
    <t xml:space="preserve">Town/Township/City (Lower Tier): </t>
  </si>
  <si>
    <t xml:space="preserve">Region/ County (Upper Tier): </t>
  </si>
  <si>
    <t>Impacts of CBC Regulations on Costs for New Housing Development, Low Density</t>
  </si>
  <si>
    <t>Lower Tier DC Breakdown **</t>
  </si>
  <si>
    <t>Upper Tier DC Breakdown **</t>
  </si>
  <si>
    <t>**  Under the proposed CBC regulations funding for Public Libraries, Long Term Care, Parks Development, Public Health and Recreation such as Community Recreation Centres and Arenas will be fully funded eliminating the current 10% statutory deduction. (Please See Sample)</t>
  </si>
  <si>
    <t>Increase to account for removal of 10% Statutory</t>
  </si>
  <si>
    <t>Maintained</t>
  </si>
  <si>
    <t>Now funded through CBC</t>
  </si>
  <si>
    <t>XXX</t>
  </si>
  <si>
    <t xml:space="preserve">Paramedic Services </t>
  </si>
  <si>
    <t xml:space="preserve">Long Term Care </t>
  </si>
  <si>
    <t xml:space="preserve">Senior Services and Social Housing </t>
  </si>
  <si>
    <t xml:space="preserve">Public Works </t>
  </si>
  <si>
    <t xml:space="preserve">General Government </t>
  </si>
  <si>
    <t xml:space="preserve">Solid Waste Management </t>
  </si>
  <si>
    <t xml:space="preserve">Roads &amp; Related </t>
  </si>
  <si>
    <t>Transportation</t>
  </si>
  <si>
    <t>Fire Protection</t>
  </si>
  <si>
    <t>Police Services</t>
  </si>
  <si>
    <t xml:space="preserve">Parks &amp; Recreation </t>
  </si>
  <si>
    <t xml:space="preserve">Library Services </t>
  </si>
  <si>
    <t>Admistrative Studies</t>
  </si>
  <si>
    <t>Area Specific</t>
  </si>
</sst>
</file>

<file path=xl/styles.xml><?xml version="1.0" encoding="utf-8"?>
<styleSheet xmlns="http://schemas.openxmlformats.org/spreadsheetml/2006/main">
  <numFmts count="1">
    <numFmt numFmtId="164" formatCode="_-&quot;$&quot;* #,##0.00_-;\-&quot;$&quot;* #,##0.00_-;_-&quot;$&quot;* &quot;-&quot;??_-;_-@_-"/>
  </numFmts>
  <fonts count="12">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0"/>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sz val="11"/>
      <name val="Calibri"/>
      <family val="2"/>
      <scheme val="minor"/>
    </font>
    <font>
      <b/>
      <sz val="16"/>
      <color theme="1"/>
      <name val="Calibri"/>
      <family val="2"/>
      <scheme val="minor"/>
    </font>
    <font>
      <b/>
      <sz val="12"/>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6" fillId="0" borderId="0" xfId="0" applyFont="1"/>
    <xf numFmtId="164" fontId="5" fillId="0" borderId="0" xfId="1" applyFont="1"/>
    <xf numFmtId="0" fontId="5" fillId="0" borderId="0" xfId="0" applyFont="1" applyFill="1"/>
    <xf numFmtId="164" fontId="5" fillId="0" borderId="0" xfId="1" applyFont="1" applyFill="1"/>
    <xf numFmtId="0" fontId="7" fillId="0" borderId="0" xfId="0" applyFont="1" applyFill="1"/>
    <xf numFmtId="0" fontId="5" fillId="2" borderId="0" xfId="0" applyFont="1" applyFill="1"/>
    <xf numFmtId="164" fontId="5" fillId="2" borderId="0" xfId="1" applyFont="1" applyFill="1"/>
    <xf numFmtId="0" fontId="7" fillId="2" borderId="0" xfId="0" applyFont="1" applyFill="1"/>
    <xf numFmtId="0" fontId="5" fillId="0" borderId="0" xfId="0" applyFont="1" applyProtection="1">
      <protection locked="0"/>
    </xf>
    <xf numFmtId="0" fontId="5" fillId="0" borderId="0" xfId="0" applyFont="1" applyAlignment="1" applyProtection="1">
      <alignment wrapText="1"/>
      <protection locked="0"/>
    </xf>
    <xf numFmtId="164" fontId="5" fillId="0" borderId="0" xfId="1" applyFont="1" applyProtection="1">
      <protection locked="0"/>
    </xf>
    <xf numFmtId="164" fontId="5" fillId="0" borderId="0" xfId="1" applyFont="1" applyAlignment="1" applyProtection="1">
      <alignment vertical="top"/>
      <protection locked="0"/>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5" fillId="0" borderId="0" xfId="0" applyFont="1" applyAlignment="1" applyProtection="1">
      <alignment vertical="top" wrapText="1"/>
      <protection locked="0"/>
    </xf>
    <xf numFmtId="0" fontId="7" fillId="0" borderId="0" xfId="0" applyFont="1" applyFill="1" applyBorder="1"/>
    <xf numFmtId="0" fontId="7" fillId="0" borderId="0" xfId="0" applyFont="1" applyBorder="1" applyAlignment="1">
      <alignment horizontal="center" vertical="center"/>
    </xf>
    <xf numFmtId="0" fontId="7" fillId="0" borderId="0" xfId="0" applyFont="1" applyAlignment="1" applyProtection="1">
      <alignment vertical="top" wrapText="1"/>
      <protection locked="0"/>
    </xf>
    <xf numFmtId="0" fontId="7" fillId="0" borderId="0" xfId="0" applyFont="1" applyFill="1" applyBorder="1" applyAlignment="1"/>
    <xf numFmtId="0" fontId="5" fillId="0" borderId="0" xfId="0" applyFont="1" applyBorder="1"/>
    <xf numFmtId="9" fontId="7" fillId="3" borderId="2" xfId="2" applyFont="1" applyFill="1" applyBorder="1"/>
    <xf numFmtId="164" fontId="7" fillId="3" borderId="3" xfId="1" applyFont="1" applyFill="1" applyBorder="1"/>
    <xf numFmtId="164" fontId="7" fillId="4" borderId="0" xfId="1" applyFont="1" applyFill="1" applyBorder="1"/>
    <xf numFmtId="0" fontId="7" fillId="4" borderId="0" xfId="0" applyFont="1" applyFill="1" applyBorder="1"/>
    <xf numFmtId="164" fontId="5" fillId="4" borderId="0" xfId="1" applyFont="1" applyFill="1"/>
    <xf numFmtId="0" fontId="5" fillId="4" borderId="0" xfId="0" applyFont="1" applyFill="1"/>
    <xf numFmtId="0" fontId="7" fillId="4" borderId="0" xfId="0" applyFont="1" applyFill="1"/>
    <xf numFmtId="0" fontId="5" fillId="0" borderId="0" xfId="0" applyFont="1" applyAlignment="1">
      <alignment wrapText="1"/>
    </xf>
    <xf numFmtId="0" fontId="5" fillId="0" borderId="1" xfId="0" applyFont="1" applyBorder="1"/>
    <xf numFmtId="0" fontId="7" fillId="0" borderId="1" xfId="0" applyFont="1" applyBorder="1"/>
    <xf numFmtId="164" fontId="5" fillId="4" borderId="0" xfId="1" applyFont="1" applyFill="1" applyProtection="1"/>
    <xf numFmtId="0" fontId="8" fillId="0" borderId="0" xfId="0" applyFont="1"/>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pplyProtection="1">
      <alignment horizontal="left" vertical="top" wrapText="1"/>
      <protection locked="0"/>
    </xf>
    <xf numFmtId="9" fontId="5" fillId="0" borderId="0" xfId="0" applyNumberFormat="1" applyFont="1"/>
    <xf numFmtId="0" fontId="5" fillId="0" borderId="0" xfId="0" applyFont="1" applyFill="1" applyBorder="1"/>
    <xf numFmtId="0" fontId="3" fillId="0" borderId="0" xfId="0" applyFont="1" applyAlignment="1">
      <alignment vertical="center" wrapText="1"/>
    </xf>
    <xf numFmtId="164" fontId="5" fillId="0" borderId="0" xfId="1" applyFont="1" applyProtection="1"/>
    <xf numFmtId="0" fontId="7" fillId="0" borderId="0" xfId="0" applyFont="1"/>
    <xf numFmtId="0" fontId="7" fillId="0" borderId="0" xfId="0" applyFont="1" applyBorder="1" applyAlignment="1">
      <alignment horizontal="center"/>
    </xf>
    <xf numFmtId="0" fontId="7" fillId="0" borderId="0" xfId="0" applyFont="1" applyBorder="1" applyAlignment="1"/>
    <xf numFmtId="0" fontId="9" fillId="0" borderId="0" xfId="0" applyFont="1" applyAlignment="1">
      <alignment horizontal="center" wrapText="1"/>
    </xf>
    <xf numFmtId="0" fontId="8" fillId="0" borderId="0" xfId="0" applyFont="1" applyFill="1"/>
    <xf numFmtId="0" fontId="0" fillId="0" borderId="0" xfId="0" applyFont="1" applyFill="1"/>
    <xf numFmtId="0" fontId="5" fillId="2" borderId="0" xfId="0" applyFont="1" applyFill="1" applyProtection="1"/>
    <xf numFmtId="0" fontId="5" fillId="0" borderId="0" xfId="0" applyFont="1" applyProtection="1"/>
    <xf numFmtId="0" fontId="7" fillId="0" borderId="1" xfId="0" applyFont="1" applyBorder="1" applyAlignment="1" applyProtection="1">
      <alignment horizontal="center" wrapText="1"/>
    </xf>
    <xf numFmtId="0" fontId="9" fillId="0" borderId="0" xfId="0" applyFont="1" applyAlignment="1">
      <alignment horizontal="center" wrapText="1"/>
    </xf>
    <xf numFmtId="0" fontId="5" fillId="0" borderId="0" xfId="0" applyFont="1" applyAlignment="1">
      <alignment horizontal="left" vertical="top"/>
    </xf>
    <xf numFmtId="0" fontId="11" fillId="0" borderId="0" xfId="0" applyFont="1" applyAlignment="1" applyProtection="1">
      <alignment horizontal="left" vertical="top" wrapText="1"/>
      <protection locked="0"/>
    </xf>
    <xf numFmtId="164" fontId="5" fillId="0" borderId="0" xfId="1" applyFont="1" applyAlignment="1" applyProtection="1">
      <alignment vertical="top"/>
    </xf>
    <xf numFmtId="0" fontId="5" fillId="0" borderId="0" xfId="0" applyFont="1" applyAlignment="1">
      <alignment vertical="top"/>
    </xf>
    <xf numFmtId="0" fontId="7" fillId="0" borderId="0" xfId="0" applyFont="1" applyBorder="1" applyAlignment="1" applyProtection="1">
      <protection locked="0"/>
    </xf>
    <xf numFmtId="0" fontId="7" fillId="2" borderId="0" xfId="0" applyFont="1" applyFill="1" applyAlignment="1"/>
    <xf numFmtId="0" fontId="5" fillId="2" borderId="0" xfId="0" applyFont="1" applyFill="1" applyAlignment="1"/>
    <xf numFmtId="164" fontId="5" fillId="2" borderId="0" xfId="1" applyFont="1" applyFill="1" applyAlignment="1"/>
    <xf numFmtId="0" fontId="11" fillId="0" borderId="0" xfId="0" applyFont="1" applyAlignment="1" applyProtection="1">
      <alignment horizontal="center" wrapText="1"/>
      <protection locked="0"/>
    </xf>
    <xf numFmtId="0" fontId="10" fillId="0" borderId="0" xfId="0" applyFont="1" applyAlignment="1" applyProtection="1">
      <alignment horizontal="center" wrapText="1"/>
      <protection locked="0"/>
    </xf>
    <xf numFmtId="0" fontId="5" fillId="0" borderId="0" xfId="0" applyFont="1" applyAlignment="1" applyProtection="1">
      <alignment vertical="top"/>
    </xf>
    <xf numFmtId="0" fontId="9" fillId="0" borderId="0" xfId="0" applyFont="1" applyAlignment="1">
      <alignment horizontal="center" wrapText="1"/>
    </xf>
    <xf numFmtId="0" fontId="5" fillId="0" borderId="0" xfId="0" applyFont="1" applyAlignment="1">
      <alignment vertical="center" wrapText="1"/>
    </xf>
    <xf numFmtId="0" fontId="5" fillId="0" borderId="0" xfId="0" applyFont="1" applyAlignment="1">
      <alignment horizontal="left" vertical="top"/>
    </xf>
    <xf numFmtId="0" fontId="5" fillId="0" borderId="0" xfId="0" applyFont="1" applyAlignment="1">
      <alignment horizontal="center"/>
    </xf>
    <xf numFmtId="0" fontId="5" fillId="0" borderId="0" xfId="0" applyFont="1" applyAlignment="1" applyProtection="1">
      <alignment horizontal="center" wrapText="1"/>
      <protection locked="0"/>
    </xf>
    <xf numFmtId="0" fontId="5" fillId="0" borderId="0" xfId="0" applyFont="1" applyAlignment="1" applyProtection="1">
      <alignment horizontal="center"/>
      <protection locked="0"/>
    </xf>
    <xf numFmtId="0" fontId="7" fillId="0" borderId="1" xfId="0" applyFont="1" applyBorder="1" applyAlignment="1" applyProtection="1">
      <alignment horizontal="center"/>
      <protection locked="0"/>
    </xf>
    <xf numFmtId="0" fontId="11" fillId="0" borderId="0" xfId="0" applyFont="1" applyAlignment="1" applyProtection="1">
      <alignment horizontal="center" wrapText="1"/>
      <protection locked="0"/>
    </xf>
    <xf numFmtId="0" fontId="10" fillId="0" borderId="1" xfId="0"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D58"/>
  <sheetViews>
    <sheetView tabSelected="1" view="pageBreakPreview" zoomScale="80" zoomScaleNormal="80" zoomScaleSheetLayoutView="80" workbookViewId="0">
      <pane ySplit="5" topLeftCell="A21" activePane="bottomLeft" state="frozen"/>
      <selection pane="bottomLeft" activeCell="H34" sqref="H34"/>
    </sheetView>
  </sheetViews>
  <sheetFormatPr defaultRowHeight="15"/>
  <cols>
    <col min="1" max="1" width="17.7109375" style="1" customWidth="1"/>
    <col min="2" max="2" width="12.28515625" style="1" customWidth="1"/>
    <col min="3" max="3" width="16.28515625" style="1" customWidth="1"/>
    <col min="4" max="4" width="15.85546875" style="1" customWidth="1"/>
    <col min="5" max="5" width="9.140625" style="1"/>
    <col min="6" max="6" width="23.42578125" style="1" customWidth="1"/>
    <col min="7" max="7" width="11.42578125" style="1" customWidth="1"/>
    <col min="8" max="8" width="23.42578125" style="1" customWidth="1"/>
    <col min="9" max="9" width="8.7109375" style="1" bestFit="1" customWidth="1"/>
    <col min="10" max="10" width="12" customWidth="1"/>
  </cols>
  <sheetData>
    <row r="1" spans="1:30" ht="35.25" customHeight="1">
      <c r="A1" s="65" t="s">
        <v>27</v>
      </c>
      <c r="B1" s="65"/>
      <c r="C1" s="65"/>
      <c r="D1" s="65"/>
      <c r="E1" s="65"/>
      <c r="F1" s="65"/>
      <c r="G1" s="65"/>
      <c r="H1" s="65"/>
      <c r="I1" s="65"/>
      <c r="J1" s="65"/>
      <c r="K1" s="32"/>
      <c r="L1" s="32"/>
    </row>
    <row r="2" spans="1:30" ht="24" customHeight="1">
      <c r="A2" s="47"/>
      <c r="B2" s="47"/>
      <c r="C2" s="47"/>
      <c r="D2" s="47"/>
      <c r="E2" s="47"/>
      <c r="F2" s="47"/>
      <c r="G2" s="47"/>
      <c r="H2" s="47"/>
      <c r="I2" s="47"/>
      <c r="J2" s="47"/>
      <c r="K2" s="32"/>
      <c r="L2" s="32"/>
    </row>
    <row r="3" spans="1:30" ht="16.5" thickBot="1">
      <c r="A3" s="46" t="s">
        <v>26</v>
      </c>
      <c r="B3" s="46"/>
      <c r="C3" s="71"/>
      <c r="D3" s="71"/>
      <c r="E3" s="71"/>
      <c r="F3" s="46" t="s">
        <v>25</v>
      </c>
      <c r="G3" s="46"/>
      <c r="H3" s="71"/>
      <c r="I3" s="71"/>
      <c r="J3" s="71"/>
      <c r="K3" s="4"/>
      <c r="L3" s="4"/>
    </row>
    <row r="4" spans="1:30" ht="10.5" customHeight="1">
      <c r="A4" s="46"/>
      <c r="B4" s="46"/>
      <c r="C4" s="45"/>
      <c r="D4" s="45"/>
      <c r="E4" s="45"/>
      <c r="F4" s="46"/>
      <c r="G4" s="46"/>
      <c r="H4" s="45"/>
      <c r="I4" s="45"/>
      <c r="J4" s="45"/>
      <c r="K4" s="4"/>
      <c r="L4" s="4"/>
    </row>
    <row r="5" spans="1:30" ht="32.25" thickBot="1">
      <c r="A5" s="4"/>
      <c r="B5" s="4"/>
      <c r="C5" s="4"/>
      <c r="D5" s="18" t="s">
        <v>3</v>
      </c>
      <c r="E5" s="4"/>
      <c r="F5" s="17" t="s">
        <v>2</v>
      </c>
      <c r="G5" s="4"/>
      <c r="H5" s="18" t="s">
        <v>24</v>
      </c>
      <c r="I5" s="21"/>
      <c r="J5" s="4"/>
      <c r="K5" s="4"/>
      <c r="L5" s="4"/>
    </row>
    <row r="6" spans="1:30" ht="15.75">
      <c r="A6" s="44" t="s">
        <v>23</v>
      </c>
      <c r="B6" s="4"/>
      <c r="C6" s="4"/>
      <c r="D6" s="4"/>
      <c r="E6" s="4"/>
      <c r="F6" s="4"/>
      <c r="G6" s="4"/>
      <c r="H6" s="4"/>
      <c r="I6" s="4"/>
      <c r="J6" s="4"/>
      <c r="K6" s="4"/>
      <c r="L6" s="4"/>
    </row>
    <row r="7" spans="1:30" ht="15.75">
      <c r="A7" s="4"/>
      <c r="B7" s="4"/>
      <c r="C7" s="4"/>
      <c r="D7" s="4"/>
      <c r="E7" s="4"/>
      <c r="F7" s="4"/>
      <c r="G7" s="4"/>
      <c r="H7" s="4"/>
      <c r="I7" s="4"/>
      <c r="J7" s="4"/>
      <c r="K7" s="4"/>
      <c r="L7" s="4"/>
    </row>
    <row r="8" spans="1:30" ht="15.75">
      <c r="A8" s="4" t="s">
        <v>22</v>
      </c>
      <c r="B8" s="4"/>
      <c r="C8" s="4"/>
      <c r="D8" s="15">
        <v>0</v>
      </c>
      <c r="E8" s="6"/>
      <c r="F8" s="43">
        <f>SUM(D8)</f>
        <v>0</v>
      </c>
      <c r="G8" s="6"/>
      <c r="H8" s="43">
        <f>SUM(D8-F8)</f>
        <v>0</v>
      </c>
      <c r="I8" s="6"/>
      <c r="J8" s="42"/>
      <c r="K8" s="4"/>
      <c r="L8" s="4"/>
    </row>
    <row r="9" spans="1:30" ht="13.5" customHeight="1">
      <c r="A9" s="4" t="s">
        <v>21</v>
      </c>
      <c r="B9" s="4"/>
      <c r="C9" s="4"/>
      <c r="D9" s="15">
        <v>0</v>
      </c>
      <c r="E9" s="6"/>
      <c r="F9" s="43">
        <f t="shared" ref="F9:F10" si="0">SUM(D9)</f>
        <v>0</v>
      </c>
      <c r="G9" s="6"/>
      <c r="H9" s="6">
        <f>SUM(D9-F9)</f>
        <v>0</v>
      </c>
      <c r="I9" s="32"/>
      <c r="J9" s="42"/>
      <c r="K9" s="32"/>
      <c r="L9" s="32"/>
    </row>
    <row r="10" spans="1:30" ht="15.75">
      <c r="A10" s="4" t="s">
        <v>20</v>
      </c>
      <c r="B10" s="4"/>
      <c r="C10" s="4"/>
      <c r="D10" s="43">
        <f>SUM(D8*D9)</f>
        <v>0</v>
      </c>
      <c r="E10" s="43"/>
      <c r="F10" s="43">
        <f t="shared" si="0"/>
        <v>0</v>
      </c>
      <c r="G10" s="43"/>
      <c r="H10" s="43">
        <f>SUM(D10-F10)</f>
        <v>0</v>
      </c>
      <c r="I10" s="32"/>
      <c r="J10" s="42"/>
      <c r="K10" s="4"/>
      <c r="L10" s="4"/>
    </row>
    <row r="11" spans="1:30" ht="15.75">
      <c r="A11" s="4"/>
      <c r="B11" s="4"/>
      <c r="C11" s="4"/>
      <c r="D11" s="6"/>
      <c r="E11" s="6"/>
      <c r="F11" s="6"/>
      <c r="G11" s="6"/>
      <c r="H11" s="6"/>
      <c r="I11" s="32"/>
      <c r="J11" s="42"/>
      <c r="K11" s="4"/>
      <c r="L11" s="4"/>
      <c r="AD11" s="36"/>
    </row>
    <row r="12" spans="1:30" ht="16.5" thickBot="1">
      <c r="A12" s="34" t="s">
        <v>19</v>
      </c>
      <c r="B12" s="34"/>
      <c r="C12" s="34"/>
      <c r="D12" s="4"/>
      <c r="E12" s="4"/>
      <c r="F12" s="4"/>
      <c r="G12" s="4"/>
      <c r="H12" s="4"/>
      <c r="I12" s="4"/>
      <c r="J12" s="42"/>
      <c r="K12" s="4"/>
      <c r="L12" s="4"/>
      <c r="AD12" s="36"/>
    </row>
    <row r="13" spans="1:30" ht="15.75">
      <c r="A13" s="41" t="s">
        <v>18</v>
      </c>
      <c r="B13" s="4"/>
      <c r="C13" s="4"/>
      <c r="D13" s="40">
        <v>0.05</v>
      </c>
      <c r="E13" s="4"/>
      <c r="F13" s="4" t="s">
        <v>10</v>
      </c>
      <c r="G13" s="4"/>
      <c r="H13" s="4"/>
      <c r="I13" s="4"/>
      <c r="J13" s="4"/>
      <c r="K13" s="4"/>
      <c r="L13" s="4"/>
      <c r="AD13" s="36"/>
    </row>
    <row r="14" spans="1:30" ht="15.75">
      <c r="A14" s="28" t="s">
        <v>17</v>
      </c>
      <c r="B14" s="30"/>
      <c r="C14" s="30"/>
      <c r="D14" s="29">
        <f>SUM(D10*D13)</f>
        <v>0</v>
      </c>
      <c r="E14" s="30"/>
      <c r="F14" s="30">
        <v>0</v>
      </c>
      <c r="G14" s="30"/>
      <c r="H14" s="29">
        <f>SUM(-D14)</f>
        <v>0</v>
      </c>
      <c r="I14" s="29"/>
      <c r="J14" s="4"/>
      <c r="K14" s="4"/>
      <c r="L14" s="4"/>
    </row>
    <row r="15" spans="1:30" ht="15.75">
      <c r="A15" s="20"/>
      <c r="B15" s="7"/>
      <c r="C15" s="7"/>
      <c r="D15" s="8"/>
      <c r="E15" s="7"/>
      <c r="F15" s="7"/>
      <c r="G15" s="7"/>
      <c r="H15" s="8"/>
      <c r="I15" s="8"/>
      <c r="J15" s="4"/>
      <c r="K15" s="4"/>
      <c r="L15" s="4"/>
    </row>
    <row r="16" spans="1:30" ht="31.5">
      <c r="A16" s="67" t="s">
        <v>14</v>
      </c>
      <c r="B16" s="67"/>
      <c r="C16" s="39"/>
      <c r="D16" s="38" t="s">
        <v>10</v>
      </c>
      <c r="E16" s="38"/>
      <c r="F16" s="38" t="s">
        <v>16</v>
      </c>
      <c r="G16" s="38"/>
      <c r="H16" s="37" t="s">
        <v>15</v>
      </c>
      <c r="I16" s="4"/>
      <c r="J16" s="4"/>
      <c r="K16" s="4"/>
      <c r="L16" s="4"/>
    </row>
    <row r="17" spans="1:30" ht="31.5">
      <c r="A17" s="67" t="s">
        <v>14</v>
      </c>
      <c r="B17" s="67"/>
      <c r="C17" s="39"/>
      <c r="D17" s="38" t="s">
        <v>10</v>
      </c>
      <c r="E17" s="38"/>
      <c r="F17" s="38" t="s">
        <v>13</v>
      </c>
      <c r="G17" s="38"/>
      <c r="H17" s="37" t="s">
        <v>12</v>
      </c>
      <c r="I17" s="4"/>
      <c r="J17" s="4"/>
      <c r="K17" s="4"/>
      <c r="L17" s="4"/>
      <c r="AD17" s="36"/>
    </row>
    <row r="18" spans="1:30" ht="15.75">
      <c r="A18" s="4"/>
      <c r="B18" s="4"/>
      <c r="C18" s="13"/>
      <c r="D18" s="4"/>
      <c r="E18" s="4"/>
      <c r="F18" s="4"/>
      <c r="G18" s="4"/>
      <c r="H18" s="32"/>
      <c r="I18" s="32"/>
      <c r="J18" s="4"/>
      <c r="K18" s="4"/>
      <c r="L18" s="4"/>
    </row>
    <row r="19" spans="1:30" ht="15.75">
      <c r="A19" s="68" t="s">
        <v>11</v>
      </c>
      <c r="B19" s="68"/>
      <c r="C19" s="19"/>
      <c r="D19" s="4" t="s">
        <v>10</v>
      </c>
      <c r="E19" s="4"/>
      <c r="F19" s="43">
        <f>SUM(D10*10%)</f>
        <v>0</v>
      </c>
      <c r="G19" s="6"/>
      <c r="H19" s="6"/>
      <c r="I19" s="6"/>
      <c r="J19" s="4"/>
      <c r="K19" s="4"/>
      <c r="L19" s="4"/>
    </row>
    <row r="20" spans="1:30" ht="15.75">
      <c r="A20" s="68" t="s">
        <v>11</v>
      </c>
      <c r="B20" s="68"/>
      <c r="C20" s="19"/>
      <c r="D20" s="4" t="s">
        <v>10</v>
      </c>
      <c r="E20" s="4"/>
      <c r="F20" s="43">
        <f>SUM(D10*5%)</f>
        <v>0</v>
      </c>
      <c r="G20" s="6"/>
      <c r="H20" s="6"/>
      <c r="I20" s="6"/>
      <c r="J20" s="4"/>
      <c r="K20" s="4"/>
      <c r="L20" s="4"/>
    </row>
    <row r="21" spans="1:30" ht="15.75">
      <c r="A21" s="31" t="s">
        <v>9</v>
      </c>
      <c r="B21" s="30"/>
      <c r="C21" s="30"/>
      <c r="D21" s="30"/>
      <c r="E21" s="30"/>
      <c r="F21" s="35">
        <f>SUM(F19:F20)</f>
        <v>0</v>
      </c>
      <c r="G21" s="29"/>
      <c r="H21" s="35">
        <f>SUM(F21)</f>
        <v>0</v>
      </c>
      <c r="I21" s="29"/>
      <c r="J21" s="4"/>
      <c r="K21" s="4"/>
      <c r="L21" s="4"/>
    </row>
    <row r="22" spans="1:30" ht="15.75">
      <c r="A22" s="4"/>
      <c r="B22" s="4"/>
      <c r="C22" s="4"/>
      <c r="D22" s="4"/>
      <c r="E22" s="4"/>
      <c r="F22" s="4"/>
      <c r="G22" s="4"/>
      <c r="H22" s="4"/>
      <c r="I22" s="4"/>
      <c r="J22" s="4"/>
      <c r="K22" s="4"/>
      <c r="L22" s="4"/>
    </row>
    <row r="23" spans="1:30" ht="16.5" thickBot="1">
      <c r="A23" s="34" t="s">
        <v>8</v>
      </c>
      <c r="B23" s="33"/>
      <c r="C23" s="4"/>
      <c r="D23" s="4"/>
      <c r="E23" s="4"/>
      <c r="F23" s="4"/>
      <c r="G23" s="4"/>
      <c r="H23" s="4"/>
      <c r="I23" s="4"/>
      <c r="J23" s="4"/>
      <c r="K23" s="4"/>
      <c r="L23" s="4"/>
    </row>
    <row r="24" spans="1:30" ht="15.75">
      <c r="A24" s="32" t="s">
        <v>7</v>
      </c>
      <c r="B24" s="69"/>
      <c r="C24" s="69"/>
      <c r="D24" s="6">
        <f>SUM(D38)</f>
        <v>0</v>
      </c>
      <c r="E24" s="6"/>
      <c r="F24" s="6">
        <f>SUM(F38)</f>
        <v>0</v>
      </c>
      <c r="G24" s="6"/>
      <c r="H24" s="6">
        <f>SUM(D24-F24)</f>
        <v>0</v>
      </c>
      <c r="I24" s="6"/>
      <c r="J24" s="4"/>
      <c r="K24" s="4"/>
      <c r="L24" s="4"/>
    </row>
    <row r="25" spans="1:30" ht="15.75">
      <c r="A25" s="32" t="s">
        <v>7</v>
      </c>
      <c r="B25" s="69"/>
      <c r="C25" s="69"/>
      <c r="D25" s="6">
        <f>SUM(D48)</f>
        <v>0</v>
      </c>
      <c r="E25" s="6"/>
      <c r="F25" s="6">
        <f>SUM(F48)</f>
        <v>0</v>
      </c>
      <c r="G25" s="6"/>
      <c r="H25" s="6">
        <f>SUM(D25-F25)</f>
        <v>0</v>
      </c>
      <c r="I25" s="6"/>
      <c r="J25" s="4"/>
      <c r="K25" s="4"/>
      <c r="L25" s="4"/>
    </row>
    <row r="26" spans="1:30" ht="15.75">
      <c r="A26" s="31" t="s">
        <v>6</v>
      </c>
      <c r="B26" s="30"/>
      <c r="C26" s="30"/>
      <c r="D26" s="29">
        <f>SUM(D24:D25)</f>
        <v>0</v>
      </c>
      <c r="E26" s="29"/>
      <c r="F26" s="29">
        <f>SUM(F24:F25)</f>
        <v>0</v>
      </c>
      <c r="G26" s="29"/>
      <c r="H26" s="29">
        <f>SUM(D26-F26)</f>
        <v>0</v>
      </c>
      <c r="I26" s="29"/>
      <c r="J26" s="4"/>
      <c r="K26" s="4"/>
      <c r="L26" s="4"/>
    </row>
    <row r="27" spans="1:30" ht="16.5" thickBot="1">
      <c r="A27" s="4"/>
      <c r="B27" s="4"/>
      <c r="C27" s="4"/>
      <c r="D27" s="4"/>
      <c r="E27" s="4"/>
      <c r="F27" s="4"/>
      <c r="G27" s="4"/>
      <c r="H27" s="4"/>
      <c r="I27" s="4"/>
      <c r="J27" s="4"/>
      <c r="K27" s="4"/>
      <c r="L27" s="4"/>
    </row>
    <row r="28" spans="1:30" ht="16.5" thickBot="1">
      <c r="A28" s="28" t="s">
        <v>5</v>
      </c>
      <c r="B28" s="28"/>
      <c r="C28" s="28"/>
      <c r="D28" s="27">
        <f>SUM(D14+D21+D26)</f>
        <v>0</v>
      </c>
      <c r="E28" s="27"/>
      <c r="F28" s="27">
        <f>SUM(F14+F21+F26)</f>
        <v>0</v>
      </c>
      <c r="G28" s="27"/>
      <c r="H28" s="26">
        <f>SUM(F28-D28)</f>
        <v>0</v>
      </c>
      <c r="I28" s="25" t="e">
        <f>SUM(H28/D28)</f>
        <v>#DIV/0!</v>
      </c>
      <c r="J28" s="24"/>
      <c r="K28" s="4"/>
      <c r="L28" s="4"/>
    </row>
    <row r="29" spans="1:30" ht="15.75">
      <c r="A29" s="4"/>
      <c r="B29" s="4"/>
      <c r="C29" s="4"/>
      <c r="D29" s="4"/>
      <c r="E29" s="4"/>
      <c r="F29" s="4"/>
      <c r="G29" s="4"/>
      <c r="H29" s="4"/>
      <c r="I29" s="4"/>
      <c r="J29" s="4"/>
      <c r="K29" s="4"/>
      <c r="L29" s="4"/>
    </row>
    <row r="30" spans="1:30" ht="32.25" thickBot="1">
      <c r="A30" s="23" t="s">
        <v>28</v>
      </c>
      <c r="B30" s="23"/>
      <c r="C30" s="22"/>
      <c r="D30" s="18" t="s">
        <v>3</v>
      </c>
      <c r="E30" s="4"/>
      <c r="F30" s="17" t="s">
        <v>2</v>
      </c>
      <c r="G30" s="4"/>
      <c r="H30" s="17" t="s">
        <v>1</v>
      </c>
      <c r="I30" s="21"/>
      <c r="J30" s="4"/>
      <c r="K30" s="4"/>
      <c r="L30" s="4"/>
    </row>
    <row r="31" spans="1:30" ht="15.75">
      <c r="A31" s="70"/>
      <c r="B31" s="70"/>
      <c r="C31" s="51"/>
      <c r="D31" s="15">
        <v>0</v>
      </c>
      <c r="E31" s="15"/>
      <c r="F31" s="43">
        <f>IF(OR(H31="Maintained"),D31,IF(OR(H31="Increase to account for removal of 10% Statutory"),(D31+D31*10%),IF(OR(H31="Now funded through CBC"),0,IF(OR(H31=FALSE),0))))</f>
        <v>0</v>
      </c>
      <c r="G31" s="13"/>
      <c r="H31" s="14"/>
      <c r="I31" s="13"/>
      <c r="J31" s="4"/>
      <c r="K31" s="4"/>
      <c r="L31" s="4"/>
    </row>
    <row r="32" spans="1:30" ht="15.75">
      <c r="A32" s="70"/>
      <c r="B32" s="70"/>
      <c r="C32" s="51"/>
      <c r="D32" s="15">
        <v>0</v>
      </c>
      <c r="E32" s="15"/>
      <c r="F32" s="43">
        <f t="shared" ref="F32:F37" si="1">IF(OR(H32="Maintained"),D32,IF(OR(H32="Increase to account for removal of 10% Statutory"),(D32+D32*10%),IF(OR(H32="Now funded through CBC"),0,IF(OR(H32=FALSE),0))))</f>
        <v>0</v>
      </c>
      <c r="G32" s="13"/>
      <c r="H32" s="14"/>
      <c r="I32" s="13"/>
      <c r="J32" s="4"/>
      <c r="K32" s="4"/>
      <c r="L32" s="4"/>
    </row>
    <row r="33" spans="1:12" ht="15.75">
      <c r="A33" s="70"/>
      <c r="B33" s="70"/>
      <c r="C33" s="51"/>
      <c r="D33" s="15">
        <v>0</v>
      </c>
      <c r="E33" s="15"/>
      <c r="F33" s="43">
        <f t="shared" si="1"/>
        <v>0</v>
      </c>
      <c r="G33" s="13"/>
      <c r="H33" s="14"/>
      <c r="I33" s="13"/>
      <c r="J33" s="4"/>
      <c r="K33" s="4"/>
      <c r="L33" s="4"/>
    </row>
    <row r="34" spans="1:12" ht="15.75">
      <c r="A34" s="70"/>
      <c r="B34" s="70"/>
      <c r="C34" s="51"/>
      <c r="D34" s="16">
        <v>0</v>
      </c>
      <c r="E34" s="15"/>
      <c r="F34" s="43">
        <f t="shared" si="1"/>
        <v>0</v>
      </c>
      <c r="G34" s="13"/>
      <c r="H34" s="14"/>
      <c r="I34" s="14"/>
      <c r="J34" s="4"/>
      <c r="K34" s="4"/>
      <c r="L34" s="4"/>
    </row>
    <row r="35" spans="1:12" ht="15.75">
      <c r="A35" s="70"/>
      <c r="B35" s="70"/>
      <c r="C35" s="51"/>
      <c r="D35" s="15">
        <v>0</v>
      </c>
      <c r="E35" s="15"/>
      <c r="F35" s="43">
        <f t="shared" si="1"/>
        <v>0</v>
      </c>
      <c r="G35" s="13"/>
      <c r="H35" s="14"/>
      <c r="I35" s="13"/>
      <c r="J35" s="4"/>
      <c r="K35" s="4"/>
      <c r="L35" s="4"/>
    </row>
    <row r="36" spans="1:12" ht="15.75">
      <c r="A36" s="70"/>
      <c r="B36" s="70"/>
      <c r="C36" s="51"/>
      <c r="D36" s="15">
        <v>0</v>
      </c>
      <c r="E36" s="15"/>
      <c r="F36" s="43">
        <f t="shared" si="1"/>
        <v>0</v>
      </c>
      <c r="G36" s="13"/>
      <c r="H36" s="14"/>
      <c r="I36" s="13"/>
      <c r="J36" s="4"/>
      <c r="K36" s="4"/>
      <c r="L36" s="4"/>
    </row>
    <row r="37" spans="1:12" ht="15.75">
      <c r="A37" s="70"/>
      <c r="B37" s="70"/>
      <c r="C37" s="51"/>
      <c r="D37" s="15">
        <v>0</v>
      </c>
      <c r="E37" s="15"/>
      <c r="F37" s="43">
        <f t="shared" si="1"/>
        <v>0</v>
      </c>
      <c r="G37" s="13"/>
      <c r="H37" s="14"/>
      <c r="I37" s="13"/>
      <c r="J37" s="4"/>
      <c r="K37" s="4"/>
      <c r="L37" s="4"/>
    </row>
    <row r="38" spans="1:12" ht="15.75">
      <c r="A38" s="12" t="s">
        <v>4</v>
      </c>
      <c r="B38" s="10"/>
      <c r="C38" s="10"/>
      <c r="D38" s="11">
        <f>SUM(D31:D37)</f>
        <v>0</v>
      </c>
      <c r="E38" s="11"/>
      <c r="F38" s="11">
        <f>SUM(F31:F37)</f>
        <v>0</v>
      </c>
      <c r="G38" s="10"/>
      <c r="H38" s="50"/>
      <c r="I38" s="10"/>
      <c r="J38" s="4"/>
      <c r="K38" s="4"/>
      <c r="L38" s="4"/>
    </row>
    <row r="39" spans="1:12" ht="15.75">
      <c r="A39" s="4"/>
      <c r="B39" s="4"/>
      <c r="C39" s="4"/>
      <c r="D39" s="4"/>
      <c r="E39" s="4"/>
      <c r="F39" s="4"/>
      <c r="G39" s="4"/>
      <c r="H39" s="51"/>
      <c r="I39" s="4"/>
      <c r="J39" s="4"/>
      <c r="K39" s="4"/>
      <c r="L39" s="4"/>
    </row>
    <row r="40" spans="1:12" ht="32.25" thickBot="1">
      <c r="A40" s="20" t="s">
        <v>29</v>
      </c>
      <c r="B40" s="4"/>
      <c r="C40" s="19"/>
      <c r="D40" s="18" t="s">
        <v>3</v>
      </c>
      <c r="E40" s="4"/>
      <c r="F40" s="17" t="s">
        <v>2</v>
      </c>
      <c r="G40" s="4"/>
      <c r="H40" s="52" t="s">
        <v>1</v>
      </c>
      <c r="I40" s="4"/>
      <c r="J40" s="4"/>
      <c r="K40" s="4"/>
      <c r="L40" s="4"/>
    </row>
    <row r="41" spans="1:12" ht="15.75">
      <c r="A41" s="70"/>
      <c r="B41" s="70"/>
      <c r="C41" s="51"/>
      <c r="D41" s="15">
        <v>0</v>
      </c>
      <c r="E41" s="15"/>
      <c r="F41" s="43">
        <f>IF(OR(H41="Maintained"),D41,IF(OR(H41="Increase to account for removal of 10% Statutory"),(D41+D41*10%),IF(OR(H41="Now funded through CBC"),0,IF(OR(H41=FALSE),0))))</f>
        <v>0</v>
      </c>
      <c r="G41" s="13"/>
      <c r="H41" s="14"/>
      <c r="I41" s="13"/>
      <c r="J41" s="4"/>
      <c r="K41" s="4"/>
      <c r="L41" s="4"/>
    </row>
    <row r="42" spans="1:12" ht="15.75">
      <c r="A42" s="70"/>
      <c r="B42" s="70"/>
      <c r="C42" s="51"/>
      <c r="D42" s="15">
        <v>0</v>
      </c>
      <c r="E42" s="15"/>
      <c r="F42" s="43">
        <f t="shared" ref="F42:F47" si="2">IF(OR(H42="Maintained"),D42,IF(OR(H42="Increase to account for removal of 10% Statutory"),(D42+D42*10%),IF(OR(H42="Now funded through CBC"),0,IF(OR(H42=FALSE),0))))</f>
        <v>0</v>
      </c>
      <c r="G42" s="13"/>
      <c r="H42" s="14"/>
      <c r="I42" s="13"/>
      <c r="J42" s="4"/>
      <c r="K42" s="4"/>
      <c r="L42" s="4"/>
    </row>
    <row r="43" spans="1:12" ht="15.75">
      <c r="A43" s="70"/>
      <c r="B43" s="70"/>
      <c r="C43" s="51"/>
      <c r="D43" s="15">
        <v>0</v>
      </c>
      <c r="E43" s="15"/>
      <c r="F43" s="43">
        <f t="shared" si="2"/>
        <v>0</v>
      </c>
      <c r="G43" s="13"/>
      <c r="H43" s="14"/>
      <c r="I43" s="13"/>
      <c r="J43" s="4"/>
      <c r="K43" s="4"/>
      <c r="L43" s="4"/>
    </row>
    <row r="44" spans="1:12" ht="15.75">
      <c r="A44" s="70"/>
      <c r="B44" s="70"/>
      <c r="C44" s="51"/>
      <c r="D44" s="15">
        <v>0</v>
      </c>
      <c r="E44" s="15"/>
      <c r="F44" s="43">
        <f t="shared" si="2"/>
        <v>0</v>
      </c>
      <c r="G44" s="13"/>
      <c r="H44" s="14"/>
      <c r="I44" s="13"/>
      <c r="J44" s="4"/>
      <c r="K44" s="4"/>
      <c r="L44" s="4"/>
    </row>
    <row r="45" spans="1:12" ht="15.75">
      <c r="A45" s="70"/>
      <c r="B45" s="70"/>
      <c r="C45" s="51"/>
      <c r="D45" s="15">
        <v>0</v>
      </c>
      <c r="E45" s="15"/>
      <c r="F45" s="43">
        <f t="shared" si="2"/>
        <v>0</v>
      </c>
      <c r="G45" s="13"/>
      <c r="H45" s="14"/>
      <c r="I45" s="14"/>
      <c r="J45" s="4"/>
      <c r="K45" s="4"/>
      <c r="L45" s="4"/>
    </row>
    <row r="46" spans="1:12" ht="15.75">
      <c r="A46" s="70"/>
      <c r="B46" s="70"/>
      <c r="C46" s="51"/>
      <c r="D46" s="15">
        <v>0</v>
      </c>
      <c r="E46" s="15"/>
      <c r="F46" s="43">
        <f t="shared" si="2"/>
        <v>0</v>
      </c>
      <c r="G46" s="13"/>
      <c r="H46" s="14"/>
      <c r="I46" s="13"/>
      <c r="J46" s="4"/>
      <c r="K46" s="4"/>
      <c r="L46" s="4"/>
    </row>
    <row r="47" spans="1:12" ht="15.75">
      <c r="A47" s="70"/>
      <c r="B47" s="70"/>
      <c r="C47" s="51"/>
      <c r="D47" s="15">
        <v>0</v>
      </c>
      <c r="E47" s="15"/>
      <c r="F47" s="43">
        <f t="shared" si="2"/>
        <v>0</v>
      </c>
      <c r="G47" s="13"/>
      <c r="H47" s="14"/>
      <c r="I47" s="13"/>
      <c r="J47" s="4"/>
      <c r="K47" s="4"/>
      <c r="L47" s="4"/>
    </row>
    <row r="48" spans="1:12" ht="15.75">
      <c r="A48" s="12" t="s">
        <v>0</v>
      </c>
      <c r="B48" s="10"/>
      <c r="C48" s="10"/>
      <c r="D48" s="11">
        <f>SUM(D41:D47)</f>
        <v>0</v>
      </c>
      <c r="E48" s="11"/>
      <c r="F48" s="11">
        <f>SUM(F41:F47)</f>
        <v>0</v>
      </c>
      <c r="G48" s="10"/>
      <c r="H48" s="10"/>
      <c r="I48" s="10"/>
      <c r="J48" s="4"/>
      <c r="K48" s="4"/>
      <c r="L48" s="4"/>
    </row>
    <row r="49" spans="1:12" ht="15.75">
      <c r="A49" s="9"/>
      <c r="B49" s="7"/>
      <c r="C49" s="7"/>
      <c r="D49" s="8"/>
      <c r="E49" s="8"/>
      <c r="F49" s="8"/>
      <c r="G49" s="7"/>
      <c r="H49" s="7"/>
      <c r="I49" s="7"/>
      <c r="J49" s="7"/>
      <c r="K49" s="4"/>
      <c r="L49" s="4"/>
    </row>
    <row r="50" spans="1:12" ht="15.75">
      <c r="A50" s="4"/>
      <c r="B50" s="4"/>
      <c r="C50" s="4"/>
      <c r="D50" s="6"/>
      <c r="E50" s="6"/>
      <c r="F50" s="6"/>
      <c r="G50" s="4"/>
      <c r="I50" s="4"/>
      <c r="J50" s="4"/>
      <c r="K50" s="4"/>
      <c r="L50" s="4"/>
    </row>
    <row r="51" spans="1:12" ht="15.75">
      <c r="A51" s="66" t="s">
        <v>30</v>
      </c>
      <c r="B51" s="66"/>
      <c r="C51" s="66"/>
      <c r="D51" s="66"/>
      <c r="E51" s="66"/>
      <c r="F51" s="66"/>
      <c r="G51" s="4"/>
      <c r="I51" s="4"/>
      <c r="J51" s="4"/>
      <c r="K51" s="4"/>
      <c r="L51" s="4"/>
    </row>
    <row r="52" spans="1:12" ht="15.75">
      <c r="A52" s="66"/>
      <c r="B52" s="66"/>
      <c r="C52" s="66"/>
      <c r="D52" s="66"/>
      <c r="E52" s="66"/>
      <c r="F52" s="66"/>
      <c r="G52" s="4"/>
      <c r="I52" s="4"/>
      <c r="J52" s="4"/>
      <c r="K52" s="4"/>
      <c r="L52" s="4"/>
    </row>
    <row r="53" spans="1:12" ht="15.75">
      <c r="A53" s="66"/>
      <c r="B53" s="66"/>
      <c r="C53" s="66"/>
      <c r="D53" s="66"/>
      <c r="E53" s="66"/>
      <c r="F53" s="66"/>
      <c r="G53" s="4"/>
      <c r="H53" s="4"/>
      <c r="I53" s="5"/>
      <c r="J53" s="5"/>
      <c r="K53" s="4"/>
      <c r="L53" s="4"/>
    </row>
    <row r="54" spans="1:12" ht="15.75">
      <c r="A54" s="66"/>
      <c r="B54" s="66"/>
      <c r="C54" s="66"/>
      <c r="D54" s="66"/>
      <c r="E54" s="66"/>
      <c r="F54" s="66"/>
      <c r="G54" s="49"/>
      <c r="H54" s="4"/>
      <c r="I54" s="5"/>
      <c r="J54" s="5"/>
      <c r="K54" s="4"/>
      <c r="L54" s="4"/>
    </row>
    <row r="55" spans="1:12">
      <c r="G55" s="49"/>
      <c r="I55" s="3"/>
      <c r="J55" s="2"/>
    </row>
    <row r="56" spans="1:12">
      <c r="G56" s="48"/>
      <c r="H56" s="3"/>
      <c r="I56" s="3"/>
      <c r="J56" s="2"/>
    </row>
    <row r="57" spans="1:12">
      <c r="G57" s="3"/>
      <c r="H57" s="3"/>
      <c r="I57" s="3"/>
      <c r="J57" s="2"/>
    </row>
    <row r="58" spans="1:12">
      <c r="G58" s="3"/>
      <c r="H58" s="3"/>
      <c r="I58" s="3"/>
      <c r="J58" s="2"/>
    </row>
  </sheetData>
  <sheetProtection sheet="1" selectLockedCells="1"/>
  <mergeCells count="24">
    <mergeCell ref="A46:B46"/>
    <mergeCell ref="A47:B47"/>
    <mergeCell ref="A31:B31"/>
    <mergeCell ref="A32:B32"/>
    <mergeCell ref="A33:B33"/>
    <mergeCell ref="A34:B34"/>
    <mergeCell ref="A35:B35"/>
    <mergeCell ref="A36:B36"/>
    <mergeCell ref="A1:J1"/>
    <mergeCell ref="A51:F54"/>
    <mergeCell ref="A16:B16"/>
    <mergeCell ref="A17:B17"/>
    <mergeCell ref="A19:B19"/>
    <mergeCell ref="A20:B20"/>
    <mergeCell ref="B24:C24"/>
    <mergeCell ref="B25:C25"/>
    <mergeCell ref="A37:B37"/>
    <mergeCell ref="A41:B41"/>
    <mergeCell ref="A42:B42"/>
    <mergeCell ref="A43:B43"/>
    <mergeCell ref="A44:B44"/>
    <mergeCell ref="A45:B45"/>
    <mergeCell ref="H3:J3"/>
    <mergeCell ref="C3:E3"/>
  </mergeCells>
  <dataValidations count="1">
    <dataValidation type="list" allowBlank="1" showInputMessage="1" showErrorMessage="1" sqref="H31:H37 H41:H47">
      <formula1>"Maintained, Increase to account for removal of 10% Statutory, Now funded through CBC"</formula1>
    </dataValidation>
  </dataValidations>
  <pageMargins left="0.70866141732283472" right="0.70866141732283472" top="0.74803149606299213" bottom="0.74803149606299213" header="0.31496062992125984" footer="0.31496062992125984"/>
  <pageSetup scale="60" orientation="portrait" verticalDpi="0" r:id="rId1"/>
</worksheet>
</file>

<file path=xl/worksheets/sheet2.xml><?xml version="1.0" encoding="utf-8"?>
<worksheet xmlns="http://schemas.openxmlformats.org/spreadsheetml/2006/main" xmlns:r="http://schemas.openxmlformats.org/officeDocument/2006/relationships">
  <dimension ref="A1:AD58"/>
  <sheetViews>
    <sheetView view="pageBreakPreview" zoomScale="80" zoomScaleNormal="80" zoomScaleSheetLayoutView="80" workbookViewId="0">
      <pane ySplit="5" topLeftCell="A28" activePane="bottomLeft" state="frozen"/>
      <selection pane="bottomLeft" activeCell="D39" sqref="D39"/>
    </sheetView>
  </sheetViews>
  <sheetFormatPr defaultRowHeight="15"/>
  <cols>
    <col min="1" max="1" width="17.7109375" style="1" customWidth="1"/>
    <col min="2" max="2" width="12.28515625" style="1" customWidth="1"/>
    <col min="3" max="3" width="13.28515625" style="1" customWidth="1"/>
    <col min="4" max="4" width="15.85546875" style="1" customWidth="1"/>
    <col min="5" max="5" width="9.140625" style="1"/>
    <col min="6" max="6" width="23.42578125" style="1" customWidth="1"/>
    <col min="7" max="7" width="11.140625" style="1" customWidth="1"/>
    <col min="8" max="8" width="27.7109375" style="1" customWidth="1"/>
    <col min="9" max="9" width="8.7109375" style="1" customWidth="1"/>
    <col min="10" max="10" width="2" customWidth="1"/>
  </cols>
  <sheetData>
    <row r="1" spans="1:30" ht="35.25" customHeight="1">
      <c r="A1" s="65" t="s">
        <v>27</v>
      </c>
      <c r="B1" s="65"/>
      <c r="C1" s="65"/>
      <c r="D1" s="65"/>
      <c r="E1" s="65"/>
      <c r="F1" s="65"/>
      <c r="G1" s="65"/>
      <c r="H1" s="65"/>
      <c r="I1" s="65"/>
      <c r="J1" s="65"/>
      <c r="K1" s="32"/>
      <c r="L1" s="32"/>
    </row>
    <row r="2" spans="1:30" ht="24" customHeight="1">
      <c r="A2" s="53"/>
      <c r="B2" s="53"/>
      <c r="C2" s="53"/>
      <c r="D2" s="53"/>
      <c r="E2" s="53"/>
      <c r="F2" s="53"/>
      <c r="G2" s="53"/>
      <c r="H2" s="53"/>
      <c r="I2" s="53"/>
      <c r="J2" s="53"/>
      <c r="K2" s="32"/>
      <c r="L2" s="32"/>
    </row>
    <row r="3" spans="1:30" ht="16.5" thickBot="1">
      <c r="A3" s="46" t="s">
        <v>26</v>
      </c>
      <c r="B3" s="46"/>
      <c r="C3" s="73" t="s">
        <v>34</v>
      </c>
      <c r="D3" s="71"/>
      <c r="E3" s="71"/>
      <c r="F3" s="46" t="s">
        <v>25</v>
      </c>
      <c r="G3" s="46"/>
      <c r="H3" s="73" t="s">
        <v>34</v>
      </c>
      <c r="I3" s="73"/>
      <c r="J3" s="58"/>
      <c r="K3" s="4"/>
      <c r="L3" s="4"/>
    </row>
    <row r="4" spans="1:30" ht="10.5" customHeight="1">
      <c r="A4" s="46"/>
      <c r="B4" s="46"/>
      <c r="C4" s="45"/>
      <c r="D4" s="45"/>
      <c r="E4" s="45"/>
      <c r="F4" s="46"/>
      <c r="G4" s="46"/>
      <c r="H4" s="45"/>
      <c r="I4" s="45"/>
      <c r="J4" s="45"/>
      <c r="K4" s="4"/>
      <c r="L4" s="4"/>
    </row>
    <row r="5" spans="1:30" ht="32.25" thickBot="1">
      <c r="A5" s="4"/>
      <c r="B5" s="4"/>
      <c r="C5" s="4"/>
      <c r="D5" s="18" t="s">
        <v>3</v>
      </c>
      <c r="E5" s="4"/>
      <c r="F5" s="17" t="s">
        <v>2</v>
      </c>
      <c r="G5" s="4"/>
      <c r="H5" s="18" t="s">
        <v>24</v>
      </c>
      <c r="I5" s="21"/>
      <c r="J5" s="4"/>
      <c r="K5" s="4"/>
      <c r="L5" s="4"/>
    </row>
    <row r="6" spans="1:30" ht="15.75">
      <c r="A6" s="44" t="s">
        <v>23</v>
      </c>
      <c r="B6" s="4"/>
      <c r="C6" s="4"/>
      <c r="D6" s="4"/>
      <c r="E6" s="4"/>
      <c r="F6" s="4"/>
      <c r="G6" s="4"/>
      <c r="H6" s="4"/>
      <c r="I6" s="4"/>
      <c r="J6" s="4"/>
      <c r="K6" s="4"/>
      <c r="L6" s="4"/>
    </row>
    <row r="7" spans="1:30" ht="15.75">
      <c r="A7" s="4"/>
      <c r="B7" s="4"/>
      <c r="C7" s="4"/>
      <c r="D7" s="4"/>
      <c r="E7" s="4"/>
      <c r="F7" s="4"/>
      <c r="G7" s="4"/>
      <c r="H7" s="4"/>
      <c r="I7" s="4"/>
      <c r="J7" s="4"/>
      <c r="K7" s="4"/>
      <c r="L7" s="4"/>
    </row>
    <row r="8" spans="1:30" ht="15.75">
      <c r="A8" s="4" t="s">
        <v>22</v>
      </c>
      <c r="B8" s="4"/>
      <c r="C8" s="4"/>
      <c r="D8" s="15">
        <v>7225</v>
      </c>
      <c r="E8" s="6"/>
      <c r="F8" s="43">
        <f>SUM(D8)</f>
        <v>7225</v>
      </c>
      <c r="G8" s="6"/>
      <c r="H8" s="43">
        <f>SUM(D8-F8)</f>
        <v>0</v>
      </c>
      <c r="I8" s="6"/>
      <c r="J8" s="42"/>
      <c r="K8" s="4"/>
      <c r="L8" s="4"/>
    </row>
    <row r="9" spans="1:30" ht="13.5" customHeight="1">
      <c r="A9" s="4" t="s">
        <v>21</v>
      </c>
      <c r="B9" s="4"/>
      <c r="C9" s="4"/>
      <c r="D9" s="15">
        <v>40</v>
      </c>
      <c r="E9" s="6"/>
      <c r="F9" s="43">
        <f t="shared" ref="F9:F10" si="0">SUM(D9)</f>
        <v>40</v>
      </c>
      <c r="G9" s="6"/>
      <c r="H9" s="6">
        <f>SUM(D9-F9)</f>
        <v>0</v>
      </c>
      <c r="I9" s="32"/>
      <c r="J9" s="42"/>
      <c r="K9" s="32"/>
      <c r="L9" s="32"/>
    </row>
    <row r="10" spans="1:30" ht="15.75">
      <c r="A10" s="4" t="s">
        <v>20</v>
      </c>
      <c r="B10" s="4"/>
      <c r="C10" s="4"/>
      <c r="D10" s="43">
        <f>SUM(D8*D9)</f>
        <v>289000</v>
      </c>
      <c r="E10" s="43"/>
      <c r="F10" s="43">
        <f t="shared" si="0"/>
        <v>289000</v>
      </c>
      <c r="G10" s="43"/>
      <c r="H10" s="43">
        <f>SUM(D10-F10)</f>
        <v>0</v>
      </c>
      <c r="I10" s="32"/>
      <c r="J10" s="42"/>
      <c r="K10" s="4"/>
      <c r="L10" s="4"/>
    </row>
    <row r="11" spans="1:30" ht="15.75">
      <c r="A11" s="4"/>
      <c r="B11" s="4"/>
      <c r="C11" s="4"/>
      <c r="D11" s="6"/>
      <c r="E11" s="6"/>
      <c r="F11" s="6"/>
      <c r="G11" s="6"/>
      <c r="H11" s="6"/>
      <c r="I11" s="32"/>
      <c r="J11" s="42"/>
      <c r="K11" s="4"/>
      <c r="L11" s="4"/>
      <c r="AD11" s="36"/>
    </row>
    <row r="12" spans="1:30" ht="16.5" thickBot="1">
      <c r="A12" s="34" t="s">
        <v>19</v>
      </c>
      <c r="B12" s="34"/>
      <c r="C12" s="34"/>
      <c r="D12" s="4"/>
      <c r="E12" s="4"/>
      <c r="F12" s="4"/>
      <c r="G12" s="4"/>
      <c r="H12" s="4"/>
      <c r="I12" s="4"/>
      <c r="J12" s="42"/>
      <c r="K12" s="4"/>
      <c r="L12" s="4"/>
      <c r="AD12" s="36"/>
    </row>
    <row r="13" spans="1:30" ht="15.75">
      <c r="A13" s="41" t="s">
        <v>18</v>
      </c>
      <c r="B13" s="4"/>
      <c r="C13" s="4"/>
      <c r="D13" s="40">
        <v>0.05</v>
      </c>
      <c r="E13" s="4"/>
      <c r="F13" s="4" t="s">
        <v>10</v>
      </c>
      <c r="G13" s="4"/>
      <c r="H13" s="4"/>
      <c r="I13" s="4"/>
      <c r="J13" s="4"/>
      <c r="K13" s="4"/>
      <c r="L13" s="4"/>
      <c r="AD13" s="36"/>
    </row>
    <row r="14" spans="1:30" ht="15.75">
      <c r="A14" s="28" t="s">
        <v>17</v>
      </c>
      <c r="B14" s="30"/>
      <c r="C14" s="30"/>
      <c r="D14" s="29">
        <f>SUM(D10*D13)</f>
        <v>14450</v>
      </c>
      <c r="E14" s="30"/>
      <c r="F14" s="30">
        <v>0</v>
      </c>
      <c r="G14" s="30"/>
      <c r="H14" s="29">
        <f>SUM(-D14)</f>
        <v>-14450</v>
      </c>
      <c r="I14" s="29"/>
      <c r="J14" s="4"/>
      <c r="K14" s="4"/>
      <c r="L14" s="4"/>
    </row>
    <row r="15" spans="1:30" ht="15.75">
      <c r="A15" s="20"/>
      <c r="B15" s="7"/>
      <c r="C15" s="7"/>
      <c r="D15" s="8"/>
      <c r="E15" s="7"/>
      <c r="F15" s="7"/>
      <c r="G15" s="7"/>
      <c r="H15" s="8"/>
      <c r="I15" s="8"/>
      <c r="J15" s="4"/>
      <c r="K15" s="4"/>
      <c r="L15" s="4"/>
    </row>
    <row r="16" spans="1:30" ht="31.5">
      <c r="A16" s="67" t="s">
        <v>14</v>
      </c>
      <c r="B16" s="67"/>
      <c r="C16" s="55" t="s">
        <v>34</v>
      </c>
      <c r="D16" s="54" t="s">
        <v>10</v>
      </c>
      <c r="E16" s="54"/>
      <c r="F16" s="54" t="s">
        <v>16</v>
      </c>
      <c r="G16" s="54"/>
      <c r="H16" s="37" t="s">
        <v>15</v>
      </c>
      <c r="I16" s="4"/>
      <c r="J16" s="4"/>
      <c r="K16" s="4"/>
      <c r="L16" s="4"/>
    </row>
    <row r="17" spans="1:30" ht="31.5">
      <c r="A17" s="67" t="s">
        <v>14</v>
      </c>
      <c r="B17" s="67"/>
      <c r="C17" s="55" t="s">
        <v>34</v>
      </c>
      <c r="D17" s="54" t="s">
        <v>10</v>
      </c>
      <c r="E17" s="54"/>
      <c r="F17" s="54" t="s">
        <v>13</v>
      </c>
      <c r="G17" s="54"/>
      <c r="H17" s="37" t="s">
        <v>12</v>
      </c>
      <c r="I17" s="4"/>
      <c r="J17" s="4"/>
      <c r="K17" s="4"/>
      <c r="L17" s="4"/>
      <c r="AD17" s="36"/>
    </row>
    <row r="18" spans="1:30" ht="15.75">
      <c r="A18" s="4"/>
      <c r="B18" s="4"/>
      <c r="C18" s="13"/>
      <c r="D18" s="4"/>
      <c r="E18" s="4"/>
      <c r="F18" s="4"/>
      <c r="G18" s="4"/>
      <c r="H18" s="32"/>
      <c r="I18" s="32"/>
      <c r="J18" s="4"/>
      <c r="K18" s="4"/>
      <c r="L18" s="4"/>
    </row>
    <row r="19" spans="1:30" ht="15.75">
      <c r="A19" s="68" t="s">
        <v>11</v>
      </c>
      <c r="B19" s="68"/>
      <c r="C19" s="55" t="s">
        <v>34</v>
      </c>
      <c r="D19" s="4" t="s">
        <v>10</v>
      </c>
      <c r="E19" s="4"/>
      <c r="F19" s="43">
        <f>SUM(D10*10%)</f>
        <v>28900</v>
      </c>
      <c r="G19" s="6"/>
      <c r="H19" s="6"/>
      <c r="I19" s="6"/>
      <c r="J19" s="4"/>
      <c r="K19" s="4"/>
      <c r="L19" s="4"/>
    </row>
    <row r="20" spans="1:30" ht="15.75">
      <c r="A20" s="68" t="s">
        <v>11</v>
      </c>
      <c r="B20" s="68"/>
      <c r="C20" s="55" t="s">
        <v>34</v>
      </c>
      <c r="D20" s="4" t="s">
        <v>10</v>
      </c>
      <c r="E20" s="4"/>
      <c r="F20" s="43">
        <f>SUM(D10*5%)</f>
        <v>14450</v>
      </c>
      <c r="G20" s="6"/>
      <c r="H20" s="6"/>
      <c r="I20" s="6"/>
      <c r="J20" s="4"/>
      <c r="K20" s="4"/>
      <c r="L20" s="4"/>
    </row>
    <row r="21" spans="1:30" ht="15.75">
      <c r="A21" s="31" t="s">
        <v>9</v>
      </c>
      <c r="B21" s="30"/>
      <c r="C21" s="30"/>
      <c r="D21" s="30"/>
      <c r="E21" s="30"/>
      <c r="F21" s="35">
        <f>SUM(F19:F20)</f>
        <v>43350</v>
      </c>
      <c r="G21" s="29"/>
      <c r="H21" s="35">
        <f>SUM(F21)</f>
        <v>43350</v>
      </c>
      <c r="I21" s="29"/>
      <c r="J21" s="4"/>
      <c r="K21" s="4"/>
      <c r="L21" s="4"/>
    </row>
    <row r="22" spans="1:30" ht="15.75">
      <c r="A22" s="4"/>
      <c r="B22" s="4"/>
      <c r="C22" s="4"/>
      <c r="D22" s="4"/>
      <c r="E22" s="4"/>
      <c r="F22" s="4"/>
      <c r="G22" s="4"/>
      <c r="H22" s="4"/>
      <c r="I22" s="4"/>
      <c r="J22" s="4"/>
      <c r="K22" s="4"/>
      <c r="L22" s="4"/>
    </row>
    <row r="23" spans="1:30" ht="16.5" thickBot="1">
      <c r="A23" s="34" t="s">
        <v>8</v>
      </c>
      <c r="B23" s="33"/>
      <c r="C23" s="4"/>
      <c r="D23" s="4"/>
      <c r="E23" s="4"/>
      <c r="F23" s="4"/>
      <c r="G23" s="4"/>
      <c r="H23" s="4"/>
      <c r="I23" s="4"/>
      <c r="J23" s="4"/>
      <c r="K23" s="4"/>
      <c r="L23" s="4"/>
    </row>
    <row r="24" spans="1:30" ht="15.75">
      <c r="A24" s="32" t="s">
        <v>7</v>
      </c>
      <c r="B24" s="72" t="s">
        <v>34</v>
      </c>
      <c r="C24" s="69"/>
      <c r="D24" s="6">
        <f>SUM(D38)</f>
        <v>8291</v>
      </c>
      <c r="E24" s="6"/>
      <c r="F24" s="6">
        <f>SUM(F38)</f>
        <v>8374.7000000000007</v>
      </c>
      <c r="G24" s="6"/>
      <c r="H24" s="6">
        <f>SUM(D24-F24)</f>
        <v>-83.700000000000728</v>
      </c>
      <c r="I24" s="6"/>
      <c r="J24" s="4"/>
      <c r="K24" s="4"/>
      <c r="L24" s="4"/>
    </row>
    <row r="25" spans="1:30" ht="15.75">
      <c r="A25" s="32" t="s">
        <v>7</v>
      </c>
      <c r="B25" s="72" t="s">
        <v>34</v>
      </c>
      <c r="C25" s="69"/>
      <c r="D25" s="6">
        <f>SUM(D48)</f>
        <v>9760</v>
      </c>
      <c r="E25" s="6"/>
      <c r="F25" s="6">
        <f>SUM(F48)</f>
        <v>8434.4</v>
      </c>
      <c r="G25" s="6"/>
      <c r="H25" s="6">
        <f>SUM(D25-F25)</f>
        <v>1325.6000000000004</v>
      </c>
      <c r="I25" s="6"/>
      <c r="J25" s="4"/>
      <c r="K25" s="4"/>
      <c r="L25" s="4"/>
    </row>
    <row r="26" spans="1:30" ht="15.75">
      <c r="A26" s="31" t="s">
        <v>6</v>
      </c>
      <c r="B26" s="30"/>
      <c r="C26" s="30"/>
      <c r="D26" s="29">
        <f>SUM(D24:D25)</f>
        <v>18051</v>
      </c>
      <c r="E26" s="29"/>
      <c r="F26" s="29">
        <f>SUM(F24:F25)</f>
        <v>16809.099999999999</v>
      </c>
      <c r="G26" s="29"/>
      <c r="H26" s="29">
        <f>SUM(D26-F26)</f>
        <v>1241.9000000000015</v>
      </c>
      <c r="I26" s="29"/>
      <c r="J26" s="4"/>
      <c r="K26" s="4"/>
      <c r="L26" s="4"/>
    </row>
    <row r="27" spans="1:30" ht="16.5" thickBot="1">
      <c r="A27" s="4"/>
      <c r="B27" s="4"/>
      <c r="C27" s="4"/>
      <c r="D27" s="4"/>
      <c r="E27" s="4"/>
      <c r="F27" s="4"/>
      <c r="G27" s="4"/>
      <c r="H27" s="4"/>
      <c r="I27" s="4"/>
      <c r="J27" s="4"/>
      <c r="K27" s="4"/>
      <c r="L27" s="4"/>
    </row>
    <row r="28" spans="1:30" ht="16.5" thickBot="1">
      <c r="A28" s="28" t="s">
        <v>5</v>
      </c>
      <c r="B28" s="28"/>
      <c r="C28" s="28"/>
      <c r="D28" s="27">
        <f>SUM(D14+D21+D26)</f>
        <v>32501</v>
      </c>
      <c r="E28" s="27"/>
      <c r="F28" s="27">
        <f>SUM(F14+F21+F26)</f>
        <v>60159.1</v>
      </c>
      <c r="G28" s="27"/>
      <c r="H28" s="26">
        <f>SUM(F28-D28)</f>
        <v>27658.1</v>
      </c>
      <c r="I28" s="25">
        <f>SUM(H28/D28)</f>
        <v>0.85099227716070269</v>
      </c>
      <c r="J28" s="24"/>
      <c r="K28" s="4"/>
      <c r="L28" s="4"/>
    </row>
    <row r="29" spans="1:30" ht="15.75">
      <c r="A29" s="4"/>
      <c r="B29" s="4"/>
      <c r="C29" s="4"/>
      <c r="D29" s="4"/>
      <c r="E29" s="4"/>
      <c r="F29" s="4"/>
      <c r="G29" s="4"/>
      <c r="H29" s="4"/>
      <c r="I29" s="4"/>
      <c r="J29" s="4"/>
      <c r="K29" s="4"/>
      <c r="L29" s="4"/>
    </row>
    <row r="30" spans="1:30" ht="32.25" thickBot="1">
      <c r="A30" s="23" t="s">
        <v>28</v>
      </c>
      <c r="B30" s="23"/>
      <c r="C30" s="63" t="s">
        <v>34</v>
      </c>
      <c r="D30" s="18" t="s">
        <v>3</v>
      </c>
      <c r="E30" s="4"/>
      <c r="F30" s="17" t="s">
        <v>2</v>
      </c>
      <c r="G30" s="4"/>
      <c r="H30" s="17" t="s">
        <v>1</v>
      </c>
      <c r="I30" s="21"/>
      <c r="J30" s="4"/>
      <c r="K30" s="4"/>
      <c r="L30" s="4"/>
    </row>
    <row r="31" spans="1:30" ht="15.75">
      <c r="A31" s="4" t="s">
        <v>42</v>
      </c>
      <c r="B31" s="4"/>
      <c r="C31" s="51"/>
      <c r="D31" s="16">
        <v>3581</v>
      </c>
      <c r="E31" s="16"/>
      <c r="F31" s="56">
        <f>IF(OR(H31="Maintained"),D31,IF(OR(H31="Increase to account for removal of 10% Statutory"),(D31+D31*10%),IF(OR(H31="Now funded through CBC"),0,IF(OR(H31=FALSE),0))))</f>
        <v>3581</v>
      </c>
      <c r="G31" s="13"/>
      <c r="H31" s="14" t="s">
        <v>32</v>
      </c>
      <c r="I31" s="13"/>
      <c r="J31" s="4"/>
      <c r="K31" s="4"/>
      <c r="L31" s="4"/>
    </row>
    <row r="32" spans="1:30" ht="15.75">
      <c r="A32" s="4" t="s">
        <v>43</v>
      </c>
      <c r="B32" s="4"/>
      <c r="C32" s="51"/>
      <c r="D32" s="16">
        <v>1773</v>
      </c>
      <c r="E32" s="16"/>
      <c r="F32" s="56">
        <f t="shared" ref="F32:F37" si="1">IF(OR(H32="Maintained"),D32,IF(OR(H32="Increase to account for removal of 10% Statutory"),(D32+D32*10%),IF(OR(H32="Now funded through CBC"),0,IF(OR(H32=FALSE),0))))</f>
        <v>1773</v>
      </c>
      <c r="G32" s="13"/>
      <c r="H32" s="14" t="s">
        <v>32</v>
      </c>
      <c r="I32" s="13"/>
      <c r="J32" s="4"/>
      <c r="K32" s="4"/>
      <c r="L32" s="4"/>
    </row>
    <row r="33" spans="1:12" ht="15.75">
      <c r="A33" s="4" t="s">
        <v>44</v>
      </c>
      <c r="B33" s="4"/>
      <c r="C33" s="51"/>
      <c r="D33" s="16">
        <v>10</v>
      </c>
      <c r="E33" s="16"/>
      <c r="F33" s="56">
        <f t="shared" si="1"/>
        <v>10</v>
      </c>
      <c r="G33" s="13"/>
      <c r="H33" s="14" t="s">
        <v>32</v>
      </c>
      <c r="I33" s="13"/>
      <c r="J33" s="4"/>
      <c r="K33" s="4"/>
      <c r="L33" s="4"/>
    </row>
    <row r="34" spans="1:12" ht="32.25" customHeight="1">
      <c r="A34" s="57" t="s">
        <v>45</v>
      </c>
      <c r="B34" s="57"/>
      <c r="C34" s="51"/>
      <c r="D34" s="16">
        <v>837</v>
      </c>
      <c r="E34" s="16"/>
      <c r="F34" s="56">
        <f t="shared" si="1"/>
        <v>920.7</v>
      </c>
      <c r="G34" s="13"/>
      <c r="H34" s="14" t="s">
        <v>31</v>
      </c>
      <c r="I34" s="14"/>
      <c r="J34" s="4"/>
      <c r="K34" s="4"/>
      <c r="L34" s="4"/>
    </row>
    <row r="35" spans="1:12" ht="15.75">
      <c r="A35" s="4" t="s">
        <v>46</v>
      </c>
      <c r="B35" s="4"/>
      <c r="C35" s="51"/>
      <c r="D35" s="16">
        <v>0</v>
      </c>
      <c r="E35" s="16"/>
      <c r="F35" s="56">
        <f t="shared" si="1"/>
        <v>0</v>
      </c>
      <c r="G35" s="13"/>
      <c r="H35" s="14"/>
      <c r="I35" s="13"/>
      <c r="J35" s="4"/>
      <c r="K35" s="4"/>
      <c r="L35" s="4"/>
    </row>
    <row r="36" spans="1:12" ht="15.75">
      <c r="A36" s="4" t="s">
        <v>47</v>
      </c>
      <c r="B36" s="4"/>
      <c r="C36" s="51"/>
      <c r="D36" s="16">
        <v>370</v>
      </c>
      <c r="E36" s="16"/>
      <c r="F36" s="56">
        <f t="shared" si="1"/>
        <v>370</v>
      </c>
      <c r="G36" s="13"/>
      <c r="H36" s="14" t="s">
        <v>32</v>
      </c>
      <c r="I36" s="13"/>
      <c r="J36" s="4"/>
      <c r="K36" s="4"/>
      <c r="L36" s="4"/>
    </row>
    <row r="37" spans="1:12" ht="15.75">
      <c r="A37" s="4" t="s">
        <v>48</v>
      </c>
      <c r="B37" s="4"/>
      <c r="C37" s="51"/>
      <c r="D37" s="16">
        <v>1720</v>
      </c>
      <c r="E37" s="16"/>
      <c r="F37" s="56">
        <f t="shared" si="1"/>
        <v>1720</v>
      </c>
      <c r="G37" s="13"/>
      <c r="H37" s="14" t="s">
        <v>32</v>
      </c>
      <c r="I37" s="13"/>
      <c r="J37" s="4"/>
      <c r="K37" s="4"/>
      <c r="L37" s="4"/>
    </row>
    <row r="38" spans="1:12" ht="15.75">
      <c r="A38" s="12" t="s">
        <v>4</v>
      </c>
      <c r="B38" s="10"/>
      <c r="C38" s="10"/>
      <c r="D38" s="11">
        <f>SUM(D31:D37)</f>
        <v>8291</v>
      </c>
      <c r="E38" s="11"/>
      <c r="F38" s="11">
        <f>SUM(F31:F37)</f>
        <v>8374.7000000000007</v>
      </c>
      <c r="G38" s="10"/>
      <c r="H38" s="50"/>
      <c r="I38" s="10"/>
      <c r="J38" s="4"/>
      <c r="K38" s="4"/>
      <c r="L38" s="4"/>
    </row>
    <row r="39" spans="1:12" ht="15.75">
      <c r="A39" s="4"/>
      <c r="B39" s="4"/>
      <c r="C39" s="4"/>
      <c r="D39" s="4"/>
      <c r="E39" s="4"/>
      <c r="F39" s="4"/>
      <c r="G39" s="4"/>
      <c r="H39" s="51"/>
      <c r="I39" s="4"/>
      <c r="J39" s="4"/>
      <c r="K39" s="4"/>
      <c r="L39" s="4"/>
    </row>
    <row r="40" spans="1:12" ht="32.25" thickBot="1">
      <c r="A40" s="20" t="s">
        <v>29</v>
      </c>
      <c r="B40" s="4"/>
      <c r="C40" s="62" t="s">
        <v>34</v>
      </c>
      <c r="D40" s="18" t="s">
        <v>3</v>
      </c>
      <c r="E40" s="4"/>
      <c r="F40" s="17" t="s">
        <v>2</v>
      </c>
      <c r="G40" s="4"/>
      <c r="H40" s="52" t="s">
        <v>1</v>
      </c>
      <c r="I40" s="4"/>
      <c r="J40" s="4"/>
      <c r="K40" s="4"/>
      <c r="L40" s="4"/>
    </row>
    <row r="41" spans="1:12" ht="31.5">
      <c r="A41" s="67" t="s">
        <v>35</v>
      </c>
      <c r="B41" s="67"/>
      <c r="C41" s="64"/>
      <c r="D41" s="16">
        <v>198</v>
      </c>
      <c r="E41" s="16"/>
      <c r="F41" s="56">
        <f>IF(OR(H41="Maintained"),D41,IF(OR(H41="Increase to account for removal of 10% Statutory"),(D41+D41*10%),IF(OR(H41="Now funded through CBC"),0,IF(OR(H41=FALSE),0))))</f>
        <v>217.8</v>
      </c>
      <c r="G41" s="13"/>
      <c r="H41" s="14" t="s">
        <v>31</v>
      </c>
      <c r="I41" s="13"/>
      <c r="J41" s="4"/>
      <c r="K41" s="4"/>
      <c r="L41" s="4"/>
    </row>
    <row r="42" spans="1:12" ht="31.5">
      <c r="A42" s="67" t="s">
        <v>36</v>
      </c>
      <c r="B42" s="67"/>
      <c r="C42" s="64"/>
      <c r="D42" s="16">
        <v>741</v>
      </c>
      <c r="E42" s="16"/>
      <c r="F42" s="56">
        <f t="shared" ref="F42:F47" si="2">IF(OR(H42="Maintained"),D42,IF(OR(H42="Increase to account for removal of 10% Statutory"),(D42+D42*10%),IF(OR(H42="Now funded through CBC"),0,IF(OR(H42=FALSE),0))))</f>
        <v>815.1</v>
      </c>
      <c r="G42" s="13"/>
      <c r="H42" s="14" t="s">
        <v>31</v>
      </c>
      <c r="I42" s="13"/>
      <c r="J42" s="4"/>
      <c r="K42" s="4"/>
      <c r="L42" s="4"/>
    </row>
    <row r="43" spans="1:12" ht="15.75">
      <c r="A43" s="54" t="s">
        <v>37</v>
      </c>
      <c r="B43" s="54"/>
      <c r="C43" s="64"/>
      <c r="D43" s="16">
        <v>1425</v>
      </c>
      <c r="E43" s="16"/>
      <c r="F43" s="56">
        <f t="shared" si="2"/>
        <v>0</v>
      </c>
      <c r="G43" s="13"/>
      <c r="H43" s="14" t="s">
        <v>33</v>
      </c>
      <c r="I43" s="13"/>
      <c r="J43" s="4"/>
      <c r="K43" s="4"/>
      <c r="L43" s="4"/>
    </row>
    <row r="44" spans="1:12" ht="15.75">
      <c r="A44" s="67" t="s">
        <v>38</v>
      </c>
      <c r="B44" s="67"/>
      <c r="C44" s="64"/>
      <c r="D44" s="16">
        <v>90</v>
      </c>
      <c r="E44" s="16"/>
      <c r="F44" s="56">
        <f t="shared" si="2"/>
        <v>90</v>
      </c>
      <c r="G44" s="13"/>
      <c r="H44" s="14" t="s">
        <v>32</v>
      </c>
      <c r="I44" s="13"/>
      <c r="J44" s="4"/>
      <c r="K44" s="4"/>
      <c r="L44" s="4"/>
    </row>
    <row r="45" spans="1:12" ht="31.5">
      <c r="A45" s="67" t="s">
        <v>39</v>
      </c>
      <c r="B45" s="67"/>
      <c r="C45" s="64"/>
      <c r="D45" s="16">
        <v>55</v>
      </c>
      <c r="E45" s="16"/>
      <c r="F45" s="56">
        <f t="shared" si="2"/>
        <v>60.5</v>
      </c>
      <c r="G45" s="13"/>
      <c r="H45" s="14" t="s">
        <v>31</v>
      </c>
      <c r="I45" s="14"/>
      <c r="J45" s="4"/>
      <c r="K45" s="4"/>
      <c r="L45" s="4"/>
    </row>
    <row r="46" spans="1:12" ht="15.75">
      <c r="A46" s="67" t="s">
        <v>40</v>
      </c>
      <c r="B46" s="67"/>
      <c r="C46" s="64"/>
      <c r="D46" s="16">
        <v>228</v>
      </c>
      <c r="E46" s="16"/>
      <c r="F46" s="56">
        <f t="shared" si="2"/>
        <v>228</v>
      </c>
      <c r="G46" s="13"/>
      <c r="H46" s="14" t="s">
        <v>32</v>
      </c>
      <c r="I46" s="13"/>
      <c r="J46" s="4"/>
      <c r="K46" s="4"/>
      <c r="L46" s="4"/>
    </row>
    <row r="47" spans="1:12" ht="15.75">
      <c r="A47" s="67" t="s">
        <v>41</v>
      </c>
      <c r="B47" s="67"/>
      <c r="C47" s="64"/>
      <c r="D47" s="16">
        <v>7023</v>
      </c>
      <c r="E47" s="16"/>
      <c r="F47" s="56">
        <f t="shared" si="2"/>
        <v>7023</v>
      </c>
      <c r="G47" s="13"/>
      <c r="H47" s="14" t="s">
        <v>32</v>
      </c>
      <c r="I47" s="13"/>
      <c r="J47" s="4"/>
      <c r="K47" s="4"/>
      <c r="L47" s="4"/>
    </row>
    <row r="48" spans="1:12" ht="15.75">
      <c r="A48" s="59" t="s">
        <v>0</v>
      </c>
      <c r="B48" s="60"/>
      <c r="C48" s="60"/>
      <c r="D48" s="61">
        <f>SUM(D41:D47)</f>
        <v>9760</v>
      </c>
      <c r="E48" s="61"/>
      <c r="F48" s="61">
        <f>SUM(F41:F47)</f>
        <v>8434.4</v>
      </c>
      <c r="G48" s="10"/>
      <c r="H48" s="10"/>
      <c r="I48" s="10"/>
      <c r="J48" s="4"/>
      <c r="K48" s="4"/>
      <c r="L48" s="4"/>
    </row>
    <row r="49" spans="1:12" ht="15.75">
      <c r="A49" s="9"/>
      <c r="B49" s="7"/>
      <c r="C49" s="7"/>
      <c r="D49" s="8"/>
      <c r="E49" s="8"/>
      <c r="F49" s="8"/>
      <c r="G49" s="7"/>
      <c r="H49" s="7"/>
      <c r="I49" s="7"/>
      <c r="J49" s="7"/>
      <c r="K49" s="4"/>
      <c r="L49" s="4"/>
    </row>
    <row r="50" spans="1:12" ht="15.75">
      <c r="A50" s="4"/>
      <c r="B50" s="4"/>
      <c r="C50" s="4"/>
      <c r="D50" s="6"/>
      <c r="E50" s="6"/>
      <c r="F50" s="6"/>
      <c r="G50" s="4"/>
      <c r="I50" s="4"/>
      <c r="J50" s="4"/>
      <c r="K50" s="4"/>
      <c r="L50" s="4"/>
    </row>
    <row r="51" spans="1:12" ht="15.75">
      <c r="A51" s="66" t="s">
        <v>30</v>
      </c>
      <c r="B51" s="66"/>
      <c r="C51" s="66"/>
      <c r="D51" s="66"/>
      <c r="E51" s="66"/>
      <c r="F51" s="66"/>
      <c r="G51" s="4"/>
      <c r="I51" s="4"/>
      <c r="J51" s="4"/>
      <c r="K51" s="4"/>
      <c r="L51" s="4"/>
    </row>
    <row r="52" spans="1:12" ht="15.75">
      <c r="A52" s="66"/>
      <c r="B52" s="66"/>
      <c r="C52" s="66"/>
      <c r="D52" s="66"/>
      <c r="E52" s="66"/>
      <c r="F52" s="66"/>
      <c r="G52" s="4"/>
      <c r="I52" s="4"/>
      <c r="J52" s="4"/>
      <c r="K52" s="4"/>
      <c r="L52" s="4"/>
    </row>
    <row r="53" spans="1:12" ht="15.75">
      <c r="A53" s="66"/>
      <c r="B53" s="66"/>
      <c r="C53" s="66"/>
      <c r="D53" s="66"/>
      <c r="E53" s="66"/>
      <c r="F53" s="66"/>
      <c r="G53" s="4"/>
      <c r="H53" s="4"/>
      <c r="I53" s="5"/>
      <c r="J53" s="5"/>
      <c r="K53" s="4"/>
      <c r="L53" s="4"/>
    </row>
    <row r="54" spans="1:12" ht="15.75">
      <c r="A54" s="66"/>
      <c r="B54" s="66"/>
      <c r="C54" s="66"/>
      <c r="D54" s="66"/>
      <c r="E54" s="66"/>
      <c r="F54" s="66"/>
      <c r="G54" s="49"/>
      <c r="H54" s="4"/>
      <c r="I54" s="5"/>
      <c r="J54" s="5"/>
      <c r="K54" s="4"/>
      <c r="L54" s="4"/>
    </row>
    <row r="55" spans="1:12">
      <c r="G55" s="49"/>
      <c r="I55" s="3"/>
      <c r="J55" s="2"/>
    </row>
    <row r="56" spans="1:12">
      <c r="G56" s="48"/>
      <c r="H56" s="3"/>
      <c r="I56" s="3"/>
      <c r="J56" s="2"/>
    </row>
    <row r="57" spans="1:12">
      <c r="G57" s="3"/>
      <c r="H57" s="3"/>
      <c r="I57" s="3"/>
      <c r="J57" s="2"/>
    </row>
    <row r="58" spans="1:12">
      <c r="G58" s="3"/>
      <c r="H58" s="3"/>
      <c r="I58" s="3"/>
      <c r="J58" s="2"/>
    </row>
  </sheetData>
  <sheetProtection selectLockedCells="1"/>
  <mergeCells count="16">
    <mergeCell ref="A1:J1"/>
    <mergeCell ref="C3:E3"/>
    <mergeCell ref="A16:B16"/>
    <mergeCell ref="A17:B17"/>
    <mergeCell ref="A19:B19"/>
    <mergeCell ref="H3:I3"/>
    <mergeCell ref="A41:B41"/>
    <mergeCell ref="A42:B42"/>
    <mergeCell ref="A20:B20"/>
    <mergeCell ref="B24:C24"/>
    <mergeCell ref="B25:C25"/>
    <mergeCell ref="A44:B44"/>
    <mergeCell ref="A45:B45"/>
    <mergeCell ref="A46:B46"/>
    <mergeCell ref="A47:B47"/>
    <mergeCell ref="A51:F54"/>
  </mergeCells>
  <dataValidations count="1">
    <dataValidation type="list" allowBlank="1" showInputMessage="1" showErrorMessage="1" sqref="H31:H37 H41:H47">
      <formula1>"Maintained, Increase to account for removal of 10% Statutory, Now funded through CBC"</formula1>
    </dataValidation>
  </dataValidations>
  <pageMargins left="0.70866141732283472" right="0.70866141732283472" top="0.74803149606299213" bottom="0.74803149606299213" header="0.31496062992125984" footer="0.31496062992125984"/>
  <pageSetup scale="6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Caswell</dc:creator>
  <cp:lastModifiedBy>Stacey2.0</cp:lastModifiedBy>
  <cp:lastPrinted>2020-03-19T22:21:29Z</cp:lastPrinted>
  <dcterms:created xsi:type="dcterms:W3CDTF">2020-03-19T17:09:44Z</dcterms:created>
  <dcterms:modified xsi:type="dcterms:W3CDTF">2020-03-20T13:59:45Z</dcterms:modified>
</cp:coreProperties>
</file>